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4526 - AMO PEDOPSY VETRAZ-MONTHOUX\Opérationnel\A - Etudes générales\9.DCE Travaux\Pièces_écrites\PDP_DCE_DPGF\"/>
    </mc:Choice>
  </mc:AlternateContent>
  <xr:revisionPtr revIDLastSave="0" documentId="13_ncr:1_{FFD83DA5-98A7-499A-982F-46274E4BC1D1}" xr6:coauthVersionLast="47" xr6:coauthVersionMax="47" xr10:uidLastSave="{00000000-0000-0000-0000-000000000000}"/>
  <bookViews>
    <workbookView xWindow="28680" yWindow="-120" windowWidth="29040" windowHeight="15720" activeTab="2" xr2:uid="{08100E71-92B5-4D81-8C45-948FD3B6428C}"/>
  </bookViews>
  <sheets>
    <sheet name="Recap Generale" sheetId="1" r:id="rId1"/>
    <sheet name="Lot N°02 Page de garde" sheetId="2" r:id="rId2"/>
    <sheet name="Lot N°02 DEMOLITION - MACONNER" sheetId="3" r:id="rId3"/>
  </sheets>
  <definedNames>
    <definedName name="_xlnm.Print_Titles" localSheetId="2">'Lot N°02 DEMOLITION - MACONNER'!$1:$2</definedName>
    <definedName name="_xlnm.Print_Area" localSheetId="2">'Lot N°02 DEMOLITION - MACONNER'!$A$1:$F$67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5" i="3" l="1"/>
  <c r="F56" i="3"/>
  <c r="F52" i="3"/>
  <c r="F48" i="3"/>
  <c r="F60" i="3" s="1"/>
  <c r="F40" i="3"/>
  <c r="F36" i="3"/>
  <c r="F43" i="3" s="1"/>
  <c r="F31" i="3"/>
  <c r="F22" i="3"/>
  <c r="F26" i="3" s="1"/>
  <c r="F9" i="3"/>
  <c r="F17" i="3" l="1"/>
  <c r="F64" i="3" s="1"/>
  <c r="C12" i="1" l="1"/>
  <c r="F65" i="3"/>
  <c r="F66" i="3" s="1"/>
  <c r="C14" i="1" l="1"/>
  <c r="E12" i="1"/>
  <c r="E14" i="1" s="1"/>
  <c r="F12" i="1" l="1"/>
  <c r="F14" i="1" s="1"/>
</calcChain>
</file>

<file path=xl/sharedStrings.xml><?xml version="1.0" encoding="utf-8"?>
<sst xmlns="http://schemas.openxmlformats.org/spreadsheetml/2006/main" count="147" uniqueCount="111">
  <si>
    <t>ATTIC+</t>
  </si>
  <si>
    <t>TVA</t>
  </si>
  <si>
    <t>Montant HT en €</t>
  </si>
  <si>
    <t>Montant TVA en €</t>
  </si>
  <si>
    <t>Montant TTC en €</t>
  </si>
  <si>
    <t>le 02/02/2026</t>
  </si>
  <si>
    <t>Transfert vers EXCEL</t>
  </si>
  <si>
    <t>Affaire :</t>
  </si>
  <si>
    <t>CENTRE PEDOPSYCHIATRIQUE</t>
  </si>
  <si>
    <t>Maître d'ouvrage :</t>
  </si>
  <si>
    <t>EPSM de la Vallée de l'Arve</t>
  </si>
  <si>
    <t>Liste des lots :</t>
  </si>
  <si>
    <t>Lot N°02 DEMOLITION / MACONNERIE / GROS OEUVRE</t>
  </si>
  <si>
    <t xml:space="preserve">Total : </t>
  </si>
  <si>
    <t>U</t>
  </si>
  <si>
    <t>Quantité</t>
  </si>
  <si>
    <t>Prix en €</t>
  </si>
  <si>
    <t>Total en €</t>
  </si>
  <si>
    <t>CH2</t>
  </si>
  <si>
    <t>GROSO</t>
  </si>
  <si>
    <t>GROS OEUVRE - MAÇONNERIE</t>
  </si>
  <si>
    <t>CH3</t>
  </si>
  <si>
    <t>02.3</t>
  </si>
  <si>
    <t>DEMOLITION, TROUS, SCELLEMENTS, CALFEUTREMENTS</t>
  </si>
  <si>
    <t>CH4</t>
  </si>
  <si>
    <t>02.3.1</t>
  </si>
  <si>
    <t>Démolitions</t>
  </si>
  <si>
    <t>CH5</t>
  </si>
  <si>
    <t>02.3.1.1</t>
  </si>
  <si>
    <t>TOUS MATERIAUX :</t>
  </si>
  <si>
    <t>CH6</t>
  </si>
  <si>
    <t>02.3.1.1.1</t>
  </si>
  <si>
    <t>Démolitions intérieures &amp; extérieures</t>
  </si>
  <si>
    <t xml:space="preserve">02.3.1.1.1 4 </t>
  </si>
  <si>
    <t xml:space="preserve">VAL  </t>
  </si>
  <si>
    <t>ART</t>
  </si>
  <si>
    <t>C_UAA018</t>
  </si>
  <si>
    <t>Démolition pergola</t>
  </si>
  <si>
    <t>Démolition de la Pergola, comprenant :</t>
  </si>
  <si>
    <t>- la dépose de la couverture en polycarbonate</t>
  </si>
  <si>
    <t>- la dépose de la structure métallique</t>
  </si>
  <si>
    <t>- la démolitions des dés et fondations</t>
  </si>
  <si>
    <t>Pour un ensemble de 45,00 m² environ d'emprise au sol</t>
  </si>
  <si>
    <t>Façade Sud et Plan masse</t>
  </si>
  <si>
    <t>STOT</t>
  </si>
  <si>
    <t>Total DEMOLITION, TROUS, SCELLEMENTS, CALFEUTREMENTS</t>
  </si>
  <si>
    <t>02.4</t>
  </si>
  <si>
    <t>TERRASSEMENTS COMPLEMENTAIRES</t>
  </si>
  <si>
    <t>02.4.2</t>
  </si>
  <si>
    <t>Fouilles en trou</t>
  </si>
  <si>
    <t>02.4.2.1</t>
  </si>
  <si>
    <t>FOUILLES EN TROUS EXECUTEES MECANIQUEMENT :</t>
  </si>
  <si>
    <t xml:space="preserve">02.4.2.1 2 </t>
  </si>
  <si>
    <t xml:space="preserve">M3   </t>
  </si>
  <si>
    <t>C_BHB105</t>
  </si>
  <si>
    <t>Fouilles en trous pour massifs de fondations</t>
  </si>
  <si>
    <t>Fouilles en trous pour massifs et puits de fondations, y compris sortie, chargement et évacuation des déblais, taxe de décharge incluse.</t>
  </si>
  <si>
    <t>- pour massifs courants (Pergolas).</t>
  </si>
  <si>
    <t>Total TERRASSEMENTS COMPLEMENTAIRES</t>
  </si>
  <si>
    <t>02.5</t>
  </si>
  <si>
    <t>FONDATIONS</t>
  </si>
  <si>
    <t>02.5.2</t>
  </si>
  <si>
    <t>Gros béton</t>
  </si>
  <si>
    <t>02.5.2.1</t>
  </si>
  <si>
    <t>FOURNITURE ET MISE EN OEUVRE DE BETON :</t>
  </si>
  <si>
    <t xml:space="preserve">02.5.2.1 3 </t>
  </si>
  <si>
    <t>C FBA010</t>
  </si>
  <si>
    <t>Gros béton coulé en pleines fouilles</t>
  </si>
  <si>
    <t>Gros béton coulé en pleines fouilles, pour ancrage dans BS.</t>
  </si>
  <si>
    <t>- sous semelles filantes, massifs et tirants de fondations (Pergolas)</t>
  </si>
  <si>
    <t>02.5.3</t>
  </si>
  <si>
    <t>Semelles isolées</t>
  </si>
  <si>
    <t>02.5.3.1</t>
  </si>
  <si>
    <t xml:space="preserve">02.5.3.1 2 </t>
  </si>
  <si>
    <t>C FEA002</t>
  </si>
  <si>
    <t>Béton B25 pour massifs de fondations</t>
  </si>
  <si>
    <t>Béton B25 pour massifs de fondations, dimensions suivant plans BA, coulées en pleines fouilles.</t>
  </si>
  <si>
    <t>02.5.3.3</t>
  </si>
  <si>
    <t>ARMATURES :</t>
  </si>
  <si>
    <t xml:space="preserve">02.5.3.3 2 </t>
  </si>
  <si>
    <t xml:space="preserve">KG   </t>
  </si>
  <si>
    <t>C FED004</t>
  </si>
  <si>
    <t>Acier HA, toutes sections confondues</t>
  </si>
  <si>
    <t>Acier HA, toutes sections confondues, pour massifs de fondations (Pergolas).</t>
  </si>
  <si>
    <t>Total FONDATIONS</t>
  </si>
  <si>
    <t>02.9</t>
  </si>
  <si>
    <t>OUVRAGES EN BETON ARME</t>
  </si>
  <si>
    <t>02.9.2</t>
  </si>
  <si>
    <t>Poteaux</t>
  </si>
  <si>
    <t>02.9.2.1</t>
  </si>
  <si>
    <t>COFFRAGES :</t>
  </si>
  <si>
    <t xml:space="preserve">02.9.2.1 2 </t>
  </si>
  <si>
    <t xml:space="preserve">M2   </t>
  </si>
  <si>
    <t>C_IFA026</t>
  </si>
  <si>
    <t>Coffrage pour dés isolés</t>
  </si>
  <si>
    <t>Coffrage pour dés isolés.</t>
  </si>
  <si>
    <t>- sous poteaux métalliques (Pergolas).</t>
  </si>
  <si>
    <t>02.9.2.2</t>
  </si>
  <si>
    <t xml:space="preserve">02.9.2.2 2 </t>
  </si>
  <si>
    <t>C_IFB037</t>
  </si>
  <si>
    <t>Acier HA, toutes sections confondues, pour dés (fûts).</t>
  </si>
  <si>
    <t>02.9.2.3</t>
  </si>
  <si>
    <t xml:space="preserve">02.9.2.3 2 </t>
  </si>
  <si>
    <t>C_IFC027</t>
  </si>
  <si>
    <t>Béton pour dés</t>
  </si>
  <si>
    <t>Béton pour dés.</t>
  </si>
  <si>
    <t>Total OUVRAGES EN BETON ARME</t>
  </si>
  <si>
    <t>TOTHT</t>
  </si>
  <si>
    <t>Montant HT du Lot N°02 DEMOLITION / MACONNERIE / GROS OEUVRE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</si>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</sst>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,##0;\-#,##0;"/>
    <numFmt numFmtId="166" formatCode="#,##0.000;\-#,##0.000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5" fillId="3" borderId="1">
      <alignment horizontal="left" vertical="top" wrapText="1"/>
    </xf>
    <xf numFmtId="0" fontId="6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1">
      <alignment horizontal="left" vertical="top" wrapText="1"/>
    </xf>
    <xf numFmtId="49" fontId="3" fillId="3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9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0" fillId="2" borderId="0">
      <alignment horizontal="left" vertical="top" wrapText="1"/>
    </xf>
    <xf numFmtId="0" fontId="10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 indent="3"/>
    </xf>
    <xf numFmtId="0" fontId="15" fillId="2" borderId="0">
      <alignment horizontal="left" vertical="top" wrapText="1" indent="3"/>
    </xf>
    <xf numFmtId="0" fontId="15" fillId="2" borderId="0">
      <alignment horizontal="left" vertical="top" wrapText="1" indent="3"/>
    </xf>
    <xf numFmtId="49" fontId="16" fillId="2" borderId="0">
      <alignment vertical="top" wrapText="1"/>
    </xf>
    <xf numFmtId="49" fontId="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3" fillId="2" borderId="0">
      <alignment horizontal="left" vertical="top"/>
    </xf>
    <xf numFmtId="0" fontId="17" fillId="2" borderId="0">
      <alignment horizontal="left" vertical="top" wrapText="1"/>
    </xf>
  </cellStyleXfs>
  <cellXfs count="54">
    <xf numFmtId="0" fontId="0" fillId="0" borderId="0" xfId="0">
      <alignment vertical="top"/>
    </xf>
    <xf numFmtId="0" fontId="0" fillId="2" borderId="0" xfId="0" applyFill="1">
      <alignment vertical="top"/>
    </xf>
    <xf numFmtId="0" fontId="1" fillId="2" borderId="0" xfId="0" applyFont="1" applyFill="1">
      <alignment vertical="top"/>
    </xf>
    <xf numFmtId="164" fontId="1" fillId="2" borderId="0" xfId="0" applyNumberFormat="1" applyFont="1" applyFill="1">
      <alignment vertical="top"/>
    </xf>
    <xf numFmtId="49" fontId="0" fillId="2" borderId="0" xfId="0" applyNumberFormat="1" applyFill="1">
      <alignment vertical="top"/>
    </xf>
    <xf numFmtId="49" fontId="1" fillId="2" borderId="4" xfId="0" applyNumberFormat="1" applyFont="1" applyFill="1" applyBorder="1">
      <alignment vertical="top"/>
    </xf>
    <xf numFmtId="49" fontId="1" fillId="2" borderId="3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right" vertical="top" wrapText="1"/>
    </xf>
    <xf numFmtId="49" fontId="0" fillId="2" borderId="9" xfId="0" applyNumberFormat="1" applyFill="1" applyBorder="1">
      <alignment vertical="top"/>
    </xf>
    <xf numFmtId="49" fontId="5" fillId="3" borderId="3" xfId="10" applyBorder="1">
      <alignment horizontal="left" vertical="top" wrapText="1"/>
    </xf>
    <xf numFmtId="0" fontId="3" fillId="3" borderId="3" xfId="13" applyBorder="1">
      <alignment horizontal="left" vertical="top" wrapText="1"/>
    </xf>
    <xf numFmtId="0" fontId="0" fillId="2" borderId="11" xfId="0" applyFill="1" applyBorder="1" applyAlignment="1">
      <alignment horizontal="left" vertical="top"/>
    </xf>
    <xf numFmtId="0" fontId="0" fillId="2" borderId="11" xfId="0" applyFill="1" applyBorder="1" applyAlignment="1">
      <alignment horizontal="center" vertical="top"/>
    </xf>
    <xf numFmtId="165" fontId="0" fillId="2" borderId="11" xfId="0" applyNumberFormat="1" applyFill="1" applyBorder="1" applyAlignment="1">
      <alignment horizontal="center" vertical="top"/>
    </xf>
    <xf numFmtId="166" fontId="0" fillId="2" borderId="11" xfId="0" applyNumberFormat="1" applyFill="1" applyBorder="1" applyAlignment="1">
      <alignment horizontal="center" vertical="top"/>
    </xf>
    <xf numFmtId="164" fontId="0" fillId="2" borderId="11" xfId="0" applyNumberFormat="1" applyFill="1" applyBorder="1" applyAlignment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>
      <alignment horizontal="right" vertical="top"/>
    </xf>
    <xf numFmtId="164" fontId="0" fillId="2" borderId="10" xfId="0" applyNumberFormat="1" applyFill="1" applyBorder="1" applyAlignment="1" applyProtection="1">
      <alignment horizontal="right" vertical="top"/>
      <protection locked="0"/>
    </xf>
    <xf numFmtId="164" fontId="0" fillId="2" borderId="8" xfId="0" applyNumberFormat="1" applyFill="1" applyBorder="1" applyAlignment="1" applyProtection="1">
      <alignment horizontal="right" vertical="top"/>
      <protection locked="0"/>
    </xf>
    <xf numFmtId="49" fontId="3" fillId="3" borderId="0" xfId="6">
      <alignment horizontal="left" vertical="top" wrapText="1"/>
    </xf>
    <xf numFmtId="49" fontId="3" fillId="3" borderId="0" xfId="14">
      <alignment horizontal="left" vertical="top" wrapText="1"/>
    </xf>
    <xf numFmtId="49" fontId="9" fillId="3" borderId="0" xfId="18">
      <alignment horizontal="left" vertical="top" wrapText="1"/>
    </xf>
    <xf numFmtId="49" fontId="3" fillId="3" borderId="0" xfId="22">
      <alignment horizontal="left" vertical="top" wrapText="1"/>
    </xf>
    <xf numFmtId="49" fontId="10" fillId="2" borderId="0" xfId="26">
      <alignment horizontal="left" vertical="top" wrapText="1"/>
    </xf>
    <xf numFmtId="0" fontId="3" fillId="2" borderId="0" xfId="28">
      <alignment horizontal="left" vertical="top" wrapText="1"/>
    </xf>
    <xf numFmtId="49" fontId="0" fillId="2" borderId="13" xfId="0" applyNumberFormat="1" applyFill="1" applyBorder="1">
      <alignment vertical="top"/>
    </xf>
    <xf numFmtId="0" fontId="0" fillId="2" borderId="14" xfId="0" applyFill="1" applyBorder="1" applyAlignment="1">
      <alignment horizontal="left" vertical="top"/>
    </xf>
    <xf numFmtId="0" fontId="0" fillId="2" borderId="14" xfId="0" applyFill="1" applyBorder="1" applyAlignment="1">
      <alignment horizontal="center" vertical="top"/>
    </xf>
    <xf numFmtId="0" fontId="0" fillId="2" borderId="15" xfId="0" applyFill="1" applyBorder="1" applyAlignment="1">
      <alignment horizontal="right" vertical="top"/>
    </xf>
    <xf numFmtId="0" fontId="2" fillId="3" borderId="9" xfId="1" applyFill="1" applyBorder="1">
      <alignment horizontal="left" vertical="top" wrapText="1"/>
    </xf>
    <xf numFmtId="0" fontId="2" fillId="3" borderId="4" xfId="1" applyFill="1" applyBorder="1">
      <alignment horizontal="left" vertical="top" wrapText="1"/>
    </xf>
    <xf numFmtId="0" fontId="2" fillId="2" borderId="9" xfId="1" applyBorder="1">
      <alignment horizontal="left" vertical="top" wrapText="1"/>
    </xf>
    <xf numFmtId="0" fontId="2" fillId="3" borderId="4" xfId="13" applyFont="1" applyBorder="1">
      <alignment horizontal="left" vertical="top" wrapText="1"/>
    </xf>
    <xf numFmtId="49" fontId="2" fillId="2" borderId="9" xfId="0" applyNumberFormat="1" applyFont="1" applyFill="1" applyBorder="1">
      <alignment vertical="top"/>
    </xf>
    <xf numFmtId="49" fontId="2" fillId="2" borderId="12" xfId="0" applyNumberFormat="1" applyFont="1" applyFill="1" applyBorder="1">
      <alignment vertical="top"/>
    </xf>
    <xf numFmtId="49" fontId="1" fillId="2" borderId="0" xfId="0" applyNumberFormat="1" applyFont="1" applyFill="1">
      <alignment vertical="top"/>
    </xf>
    <xf numFmtId="0" fontId="1" fillId="2" borderId="16" xfId="0" applyFont="1" applyFill="1" applyBorder="1" applyAlignment="1">
      <alignment vertical="top" wrapText="1"/>
    </xf>
    <xf numFmtId="0" fontId="0" fillId="2" borderId="16" xfId="0" applyFill="1" applyBorder="1">
      <alignment vertical="top"/>
    </xf>
    <xf numFmtId="0" fontId="1" fillId="2" borderId="17" xfId="0" applyFont="1" applyFill="1" applyBorder="1">
      <alignment vertical="top"/>
    </xf>
    <xf numFmtId="0" fontId="1" fillId="2" borderId="18" xfId="0" applyFont="1" applyFill="1" applyBorder="1">
      <alignment vertical="top"/>
    </xf>
    <xf numFmtId="164" fontId="0" fillId="2" borderId="11" xfId="0" applyNumberFormat="1" applyFill="1" applyBorder="1">
      <alignment vertical="top"/>
    </xf>
    <xf numFmtId="0" fontId="0" fillId="2" borderId="11" xfId="0" applyFill="1" applyBorder="1">
      <alignment vertical="top"/>
    </xf>
    <xf numFmtId="164" fontId="1" fillId="2" borderId="18" xfId="0" applyNumberFormat="1" applyFont="1" applyFill="1" applyBorder="1">
      <alignment vertical="top"/>
    </xf>
    <xf numFmtId="0" fontId="0" fillId="2" borderId="18" xfId="0" applyFill="1" applyBorder="1">
      <alignment vertical="top"/>
    </xf>
    <xf numFmtId="0" fontId="1" fillId="2" borderId="19" xfId="0" applyFont="1" applyFill="1" applyBorder="1">
      <alignment vertical="top"/>
    </xf>
    <xf numFmtId="164" fontId="0" fillId="2" borderId="20" xfId="0" applyNumberFormat="1" applyFill="1" applyBorder="1">
      <alignment vertical="top"/>
    </xf>
    <xf numFmtId="0" fontId="0" fillId="2" borderId="20" xfId="0" applyFill="1" applyBorder="1">
      <alignment vertical="top"/>
    </xf>
    <xf numFmtId="164" fontId="1" fillId="2" borderId="19" xfId="0" applyNumberFormat="1" applyFont="1" applyFill="1" applyBorder="1">
      <alignment vertical="top"/>
    </xf>
    <xf numFmtId="49" fontId="0" fillId="2" borderId="5" xfId="0" applyNumberFormat="1" applyFill="1" applyBorder="1">
      <alignment vertical="top"/>
    </xf>
    <xf numFmtId="49" fontId="0" fillId="2" borderId="2" xfId="0" applyNumberFormat="1" applyFill="1" applyBorder="1">
      <alignment vertical="top"/>
    </xf>
    <xf numFmtId="49" fontId="0" fillId="2" borderId="6" xfId="0" applyNumberFormat="1" applyFill="1" applyBorder="1">
      <alignment vertical="top"/>
    </xf>
  </cellXfs>
  <cellStyles count="50">
    <cellStyle name="ArtDescriptif" xfId="28" xr:uid="{D1CB157A-E81C-46E1-8D6B-0452A4041D24}"/>
    <cellStyle name="ArtLibelleCond" xfId="27" xr:uid="{9B6BDCFB-3D5F-4E51-B427-2FBC6AFECE7A}"/>
    <cellStyle name="ArtNote1" xfId="29" xr:uid="{3A5CDEE2-E53E-4E25-AAD8-F409E6052F2D}"/>
    <cellStyle name="ArtNote2" xfId="30" xr:uid="{381E938B-3502-4B88-94B4-661F715D93AB}"/>
    <cellStyle name="ArtNote3" xfId="31" xr:uid="{3838AA70-4E40-46B6-9EA1-88A62F7F3D63}"/>
    <cellStyle name="ArtNote4" xfId="32" xr:uid="{62B0B859-9958-4599-8027-B9AC80C3CA87}"/>
    <cellStyle name="ArtNote5" xfId="33" xr:uid="{8DBA1AAE-B499-4CDB-9569-78EA3B979BA6}"/>
    <cellStyle name="ArtQuantite" xfId="34" xr:uid="{1FD0C5E5-AC08-493B-BA96-68D850E3CA5C}"/>
    <cellStyle name="ArtTitre" xfId="26" xr:uid="{22B2FD3D-D756-4076-9D36-C4065D0D5794}"/>
    <cellStyle name="ChapDescriptif0" xfId="7" xr:uid="{0D594B49-E765-420D-9FC8-244B59EA80C1}"/>
    <cellStyle name="ChapDescriptif1" xfId="11" xr:uid="{56D925BE-C03A-4D24-8F32-58FA7A53602E}"/>
    <cellStyle name="ChapDescriptif2" xfId="15" xr:uid="{C2E99041-BC44-4B34-B923-62C2AA00AE69}"/>
    <cellStyle name="ChapDescriptif3" xfId="19" xr:uid="{4B4E5783-8A65-4B7A-BAC6-FF307390CEA2}"/>
    <cellStyle name="ChapDescriptif4" xfId="23" xr:uid="{190AED83-6A04-4333-8560-6DDAC9E74F50}"/>
    <cellStyle name="ChapNote0" xfId="8" xr:uid="{8C97BFA1-298D-45F3-B040-1BBE931C643B}"/>
    <cellStyle name="ChapNote1" xfId="12" xr:uid="{25CB5947-E578-4E52-AD7A-5F6B9252667E}"/>
    <cellStyle name="ChapNote2" xfId="16" xr:uid="{63B00CD0-123B-445C-B79D-57542FD4B30C}"/>
    <cellStyle name="ChapNote3" xfId="20" xr:uid="{8446D268-FE8F-478E-A9EE-8A7CB742482C}"/>
    <cellStyle name="ChapNote4" xfId="24" xr:uid="{8E4CA75D-B218-4CF2-869A-2B1F7F2A5CE9}"/>
    <cellStyle name="ChapRecap0" xfId="9" xr:uid="{4FC7414C-D94C-43B8-B3C5-BD3460D42926}"/>
    <cellStyle name="ChapRecap1" xfId="13" xr:uid="{0BC97590-D703-4774-9505-D6FEB8625941}"/>
    <cellStyle name="ChapRecap2" xfId="17" xr:uid="{D7F1AC80-B903-4D36-8E4A-15DDB43F591E}"/>
    <cellStyle name="ChapRecap3" xfId="21" xr:uid="{E38363CD-DFA3-4685-8B19-05EA1826C2BA}"/>
    <cellStyle name="ChapRecap4" xfId="25" xr:uid="{68801433-B463-43E5-BA1A-795769DBDC4F}"/>
    <cellStyle name="ChapTitre0" xfId="6" xr:uid="{B38F2104-1730-4209-9B91-17018C9E2393}"/>
    <cellStyle name="ChapTitre1" xfId="10" xr:uid="{59D03EF9-9392-44E3-9DD0-8AE8C16CF9BB}"/>
    <cellStyle name="ChapTitre2" xfId="14" xr:uid="{2A609892-D038-4471-8F3B-E07E11093B16}"/>
    <cellStyle name="ChapTitre3" xfId="18" xr:uid="{AA531C32-348E-4817-A079-9668D285EC10}"/>
    <cellStyle name="ChapTitre4" xfId="22" xr:uid="{DDC093EB-0D9F-4704-B1F6-A9278908D1C9}"/>
    <cellStyle name="Commentaire" xfId="49" xr:uid="{C50709C7-63DB-4770-8FA6-D76943DD095A}"/>
    <cellStyle name="DQLocQuantNonLoc" xfId="42" xr:uid="{A349D03C-3D53-4856-9DC7-7DD316D74C89}"/>
    <cellStyle name="DQLocRefClass" xfId="41" xr:uid="{5DB6FECC-F89C-46DE-AB9E-BACB4DFCD360}"/>
    <cellStyle name="DQLocStruct" xfId="43" xr:uid="{A18C6045-87F7-49A6-ADD3-25F541E968AC}"/>
    <cellStyle name="DQMinutes" xfId="44" xr:uid="{7F15D809-A854-4EDE-9562-27622DA9E337}"/>
    <cellStyle name="Info Entete" xfId="47" xr:uid="{68DC7C2C-8F50-4B9F-89EF-FC082C776744}"/>
    <cellStyle name="Inter Entete" xfId="48" xr:uid="{16A49D1B-954B-4405-87B4-5BFBA3DB75B2}"/>
    <cellStyle name="LocGen" xfId="36" xr:uid="{BB48BABF-EEC4-47BA-A6E9-B61A7557B73B}"/>
    <cellStyle name="LocLit" xfId="38" xr:uid="{5AA2EE1F-1951-4116-92AE-E7E62AF47A97}"/>
    <cellStyle name="LocRefClass" xfId="37" xr:uid="{F7F02B60-F25C-4157-8FE7-71655AEB0BEC}"/>
    <cellStyle name="LocSignetRep" xfId="40" xr:uid="{69743613-C0C0-4FFD-BB45-533F4476AD99}"/>
    <cellStyle name="LocStrRecap0" xfId="3" xr:uid="{ED378B69-537B-4A55-96CC-6F1D109E3BEF}"/>
    <cellStyle name="LocStrRecap1" xfId="5" xr:uid="{6F44412A-73BE-4C2F-B020-3E75E6A55702}"/>
    <cellStyle name="LocStrTexte0" xfId="2" xr:uid="{3662E01A-383E-4467-BC73-692F448A867D}"/>
    <cellStyle name="LocStrTexte1" xfId="4" xr:uid="{3CE46250-2061-4511-96C0-FCBB0DD1DB7C}"/>
    <cellStyle name="LocStruct" xfId="39" xr:uid="{2F51DEF3-10BF-4DBC-9716-777C8D59F59B}"/>
    <cellStyle name="LocTitre" xfId="35" xr:uid="{941664E0-A3ED-40CF-9BF1-E145224F2F16}"/>
    <cellStyle name="Lot" xfId="45" xr:uid="{706CBB59-AB9C-4B72-A69F-BC2315EEE442}"/>
    <cellStyle name="Normal" xfId="0" builtinId="0" customBuiltin="1"/>
    <cellStyle name="Numerotation" xfId="1" xr:uid="{B63C5079-1657-4593-8C74-518B5318110A}"/>
    <cellStyle name="Titre Entete" xfId="46" xr:uid="{1A3658F6-D181-46C3-AEFE-BD0B5E92ED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101600</xdr:colOff>
      <xdr:row>0</xdr:row>
      <xdr:rowOff>101600</xdr:rowOff>
    </xdr:from>
    <xdr:to>
      <xdr:col>4</xdr:col>
      <xdr:colOff>17780</xdr:colOff>
      <xdr:row>52</xdr:row>
      <xdr:rowOff>27940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CA6C6206-E03C-B4C0-56F2-D65964F11078}"/>
            </a:ext>
          </a:extLst>
        </xdr:cNvPr>
        <xdr:cNvSpPr/>
      </xdr:nvSpPr>
      <xdr:spPr>
        <a:xfrm>
          <a:off x="101600" y="101600"/>
          <a:ext cx="30861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1</xdr:col>
      <xdr:colOff>363220</xdr:colOff>
      <xdr:row>25</xdr:row>
      <xdr:rowOff>177800</xdr:rowOff>
    </xdr:from>
    <xdr:to>
      <xdr:col>8</xdr:col>
      <xdr:colOff>162560</xdr:colOff>
      <xdr:row>32</xdr:row>
      <xdr:rowOff>15240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F6E00638-B245-1DA0-4CAA-91C2FD578ADA}"/>
            </a:ext>
          </a:extLst>
        </xdr:cNvPr>
        <xdr:cNvSpPr/>
      </xdr:nvSpPr>
      <xdr:spPr>
        <a:xfrm>
          <a:off x="1155700" y="4749800"/>
          <a:ext cx="5346700" cy="11176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EPSM de la Vallée de l'Arve
530, Rue de la Patience
74800 LA ROCHE SUR FORON</a:t>
          </a:r>
        </a:p>
      </xdr:txBody>
    </xdr:sp>
    <xdr:clientData/>
  </xdr:twoCellAnchor>
  <xdr:twoCellAnchor editAs="absolute">
    <xdr:from>
      <xdr:col>1</xdr:col>
      <xdr:colOff>312420</xdr:colOff>
      <xdr:row>16</xdr:row>
      <xdr:rowOff>45720</xdr:rowOff>
    </xdr:from>
    <xdr:to>
      <xdr:col>8</xdr:col>
      <xdr:colOff>99060</xdr:colOff>
      <xdr:row>22</xdr:row>
      <xdr:rowOff>154940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211EDF3F-77BC-D56B-997E-1A167CB63D68}"/>
            </a:ext>
          </a:extLst>
        </xdr:cNvPr>
        <xdr:cNvSpPr/>
      </xdr:nvSpPr>
      <xdr:spPr>
        <a:xfrm>
          <a:off x="1104900" y="2971800"/>
          <a:ext cx="5334000" cy="12065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D.P.G.F. - PSE 03
</a:t>
          </a:r>
        </a:p>
      </xdr:txBody>
    </xdr:sp>
    <xdr:clientData/>
  </xdr:twoCellAnchor>
  <xdr:twoCellAnchor editAs="absolute">
    <xdr:from>
      <xdr:col>1</xdr:col>
      <xdr:colOff>160020</xdr:colOff>
      <xdr:row>0</xdr:row>
      <xdr:rowOff>101600</xdr:rowOff>
    </xdr:from>
    <xdr:to>
      <xdr:col>1</xdr:col>
      <xdr:colOff>160020</xdr:colOff>
      <xdr:row>51</xdr:row>
      <xdr:rowOff>147320</xdr:rowOff>
    </xdr:to>
    <xdr:cxnSp macro="">
      <xdr:nvCxnSpPr>
        <xdr:cNvPr id="5" name="Forme4">
          <a:extLst>
            <a:ext uri="{FF2B5EF4-FFF2-40B4-BE49-F238E27FC236}">
              <a16:creationId xmlns:a16="http://schemas.microsoft.com/office/drawing/2014/main" id="{0EBE3D3C-98B1-EDC7-8BBE-A216A0F6234D}"/>
            </a:ext>
          </a:extLst>
        </xdr:cNvPr>
        <xdr:cNvCxnSpPr/>
      </xdr:nvCxnSpPr>
      <xdr:spPr>
        <a:xfrm>
          <a:off x="952500" y="101600"/>
          <a:ext cx="0" cy="9372600"/>
        </a:xfrm>
        <a:prstGeom prst="line">
          <a:avLst/>
        </a:prstGeom>
        <a:ln w="3175" cmpd="sng">
          <a:solidFill>
            <a:srgbClr val="80808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48</xdr:row>
      <xdr:rowOff>175260</xdr:rowOff>
    </xdr:from>
    <xdr:to>
      <xdr:col>8</xdr:col>
      <xdr:colOff>73660</xdr:colOff>
      <xdr:row>48</xdr:row>
      <xdr:rowOff>175260</xdr:rowOff>
    </xdr:to>
    <xdr:cxnSp macro="">
      <xdr:nvCxnSpPr>
        <xdr:cNvPr id="6" name="Forme5">
          <a:extLst>
            <a:ext uri="{FF2B5EF4-FFF2-40B4-BE49-F238E27FC236}">
              <a16:creationId xmlns:a16="http://schemas.microsoft.com/office/drawing/2014/main" id="{18E9DDED-50F2-C873-8C72-6481934031E6}"/>
            </a:ext>
          </a:extLst>
        </xdr:cNvPr>
        <xdr:cNvCxnSpPr/>
      </xdr:nvCxnSpPr>
      <xdr:spPr>
        <a:xfrm>
          <a:off x="1155700" y="8953500"/>
          <a:ext cx="52578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363220</xdr:colOff>
      <xdr:row>49</xdr:row>
      <xdr:rowOff>17780</xdr:rowOff>
    </xdr:from>
    <xdr:to>
      <xdr:col>8</xdr:col>
      <xdr:colOff>73660</xdr:colOff>
      <xdr:row>50</xdr:row>
      <xdr:rowOff>152400</xdr:rowOff>
    </xdr:to>
    <xdr:sp macro="" textlink="">
      <xdr:nvSpPr>
        <xdr:cNvPr id="7" name="Forme6">
          <a:extLst>
            <a:ext uri="{FF2B5EF4-FFF2-40B4-BE49-F238E27FC236}">
              <a16:creationId xmlns:a16="http://schemas.microsoft.com/office/drawing/2014/main" id="{00E87C51-5FED-E3F0-784C-D99C713C78D5}"/>
            </a:ext>
          </a:extLst>
        </xdr:cNvPr>
        <xdr:cNvSpPr/>
      </xdr:nvSpPr>
      <xdr:spPr>
        <a:xfrm>
          <a:off x="1155700" y="8978900"/>
          <a:ext cx="52578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15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Février 2026          Page 02.-1</a:t>
          </a:r>
        </a:p>
      </xdr:txBody>
    </xdr:sp>
    <xdr:clientData/>
  </xdr:twoCellAnchor>
  <xdr:twoCellAnchor editAs="absolute">
    <xdr:from>
      <xdr:col>1</xdr:col>
      <xdr:colOff>363220</xdr:colOff>
      <xdr:row>33</xdr:row>
      <xdr:rowOff>86360</xdr:rowOff>
    </xdr:from>
    <xdr:to>
      <xdr:col>8</xdr:col>
      <xdr:colOff>35560</xdr:colOff>
      <xdr:row>38</xdr:row>
      <xdr:rowOff>111760</xdr:rowOff>
    </xdr:to>
    <xdr:sp macro="" textlink="">
      <xdr:nvSpPr>
        <xdr:cNvPr id="8" name="Forme7">
          <a:extLst>
            <a:ext uri="{FF2B5EF4-FFF2-40B4-BE49-F238E27FC236}">
              <a16:creationId xmlns:a16="http://schemas.microsoft.com/office/drawing/2014/main" id="{6AFAD73C-48E0-BC53-E12D-BE0F9DCB737E}"/>
            </a:ext>
          </a:extLst>
        </xdr:cNvPr>
        <xdr:cNvSpPr/>
      </xdr:nvSpPr>
      <xdr:spPr>
        <a:xfrm>
          <a:off x="1155700" y="6121400"/>
          <a:ext cx="5219700" cy="939800"/>
        </a:xfrm>
        <a:prstGeom prst="rect">
          <a:avLst/>
        </a:prstGeom>
        <a:solidFill>
          <a:srgbClr val="FFFFFF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Lot N°02 DEMOLITION / MACONNERIE / GROS OEUVRE</a:t>
          </a:r>
        </a:p>
      </xdr:txBody>
    </xdr:sp>
    <xdr:clientData/>
  </xdr:twoCellAnchor>
  <xdr:twoCellAnchor editAs="absolute">
    <xdr:from>
      <xdr:col>1</xdr:col>
      <xdr:colOff>261620</xdr:colOff>
      <xdr:row>2</xdr:row>
      <xdr:rowOff>53340</xdr:rowOff>
    </xdr:from>
    <xdr:to>
      <xdr:col>8</xdr:col>
      <xdr:colOff>162560</xdr:colOff>
      <xdr:row>7</xdr:row>
      <xdr:rowOff>129540</xdr:rowOff>
    </xdr:to>
    <xdr:sp macro="" textlink="">
      <xdr:nvSpPr>
        <xdr:cNvPr id="9" name="Forme8">
          <a:extLst>
            <a:ext uri="{FF2B5EF4-FFF2-40B4-BE49-F238E27FC236}">
              <a16:creationId xmlns:a16="http://schemas.microsoft.com/office/drawing/2014/main" id="{2496DD06-7373-44B9-D832-5F6600CFF9E3}"/>
            </a:ext>
          </a:extLst>
        </xdr:cNvPr>
        <xdr:cNvSpPr/>
      </xdr:nvSpPr>
      <xdr:spPr>
        <a:xfrm>
          <a:off x="1054100" y="419100"/>
          <a:ext cx="5448300" cy="990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CENTRE PEDOPSYCHIATRIQUE</a:t>
          </a:r>
        </a:p>
      </xdr:txBody>
    </xdr:sp>
    <xdr:clientData/>
  </xdr:twoCellAnchor>
  <xdr:twoCellAnchor editAs="absolute">
    <xdr:from>
      <xdr:col>1</xdr:col>
      <xdr:colOff>160020</xdr:colOff>
      <xdr:row>9</xdr:row>
      <xdr:rowOff>119380</xdr:rowOff>
    </xdr:from>
    <xdr:to>
      <xdr:col>8</xdr:col>
      <xdr:colOff>99060</xdr:colOff>
      <xdr:row>13</xdr:row>
      <xdr:rowOff>124460</xdr:rowOff>
    </xdr:to>
    <xdr:sp macro="" textlink="">
      <xdr:nvSpPr>
        <xdr:cNvPr id="10" name="Forme9">
          <a:extLst>
            <a:ext uri="{FF2B5EF4-FFF2-40B4-BE49-F238E27FC236}">
              <a16:creationId xmlns:a16="http://schemas.microsoft.com/office/drawing/2014/main" id="{CE1CA203-7CBB-BF13-AB79-F6DEBB613A55}"/>
            </a:ext>
          </a:extLst>
        </xdr:cNvPr>
        <xdr:cNvSpPr/>
      </xdr:nvSpPr>
      <xdr:spPr>
        <a:xfrm>
          <a:off x="952500" y="1765300"/>
          <a:ext cx="54864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43, chemin des Carrés
74100 VETRAZ-MONTHOUX</a:t>
          </a:r>
        </a:p>
      </xdr:txBody>
    </xdr:sp>
    <xdr:clientData/>
  </xdr:twoCellAnchor>
  <xdr:twoCellAnchor editAs="absolute">
    <xdr:from>
      <xdr:col>1</xdr:col>
      <xdr:colOff>363220</xdr:colOff>
      <xdr:row>43</xdr:row>
      <xdr:rowOff>175260</xdr:rowOff>
    </xdr:from>
    <xdr:to>
      <xdr:col>8</xdr:col>
      <xdr:colOff>35560</xdr:colOff>
      <xdr:row>47</xdr:row>
      <xdr:rowOff>180340</xdr:rowOff>
    </xdr:to>
    <xdr:sp macro="" textlink="">
      <xdr:nvSpPr>
        <xdr:cNvPr id="11" name="Forme10">
          <a:extLst>
            <a:ext uri="{FF2B5EF4-FFF2-40B4-BE49-F238E27FC236}">
              <a16:creationId xmlns:a16="http://schemas.microsoft.com/office/drawing/2014/main" id="{3A0B2431-12C4-DD90-D6A2-7FA697A93EC6}"/>
            </a:ext>
          </a:extLst>
        </xdr:cNvPr>
        <xdr:cNvSpPr/>
      </xdr:nvSpPr>
      <xdr:spPr>
        <a:xfrm>
          <a:off x="1155700" y="8039100"/>
          <a:ext cx="5219700" cy="736600"/>
        </a:xfrm>
        <a:prstGeom prst="rect">
          <a:avLst/>
        </a:prstGeom>
        <a:noFill/>
        <a:ln w="3175" cap="flat" cmpd="sng" algn="ctr">
          <a:solidFill>
            <a:srgbClr val="00000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 de la construction
BET LE GUILCHER
184, rue de la fontaine
74210 FAVERGES-SEYTHENEX
Portable : 06 21 44 91 19
Email : patrice.leguilcher@wanadoo.fr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152400</xdr:rowOff>
    </xdr:from>
    <xdr:to>
      <xdr:col>5</xdr:col>
      <xdr:colOff>568960</xdr:colOff>
      <xdr:row>1</xdr:row>
      <xdr:rowOff>0</xdr:rowOff>
    </xdr:to>
    <xdr:sp macro="" textlink="">
      <xdr:nvSpPr>
        <xdr:cNvPr id="2" name="Forme11">
          <a:extLst>
            <a:ext uri="{FF2B5EF4-FFF2-40B4-BE49-F238E27FC236}">
              <a16:creationId xmlns:a16="http://schemas.microsoft.com/office/drawing/2014/main" id="{33DF7E47-C573-5916-57D4-A5B01FBF5A02}"/>
            </a:ext>
          </a:extLst>
        </xdr:cNvPr>
        <xdr:cNvSpPr/>
      </xdr:nvSpPr>
      <xdr:spPr>
        <a:xfrm>
          <a:off x="152400" y="152400"/>
          <a:ext cx="6413500" cy="609600"/>
        </a:xfrm>
        <a:prstGeom prst="rect">
          <a:avLst/>
        </a:prstGeom>
        <a:solidFill>
          <a:srgbClr val="FFFF99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CENTRE PEDOPSYCHIATRIQUE                                                                                                                                                                                     
43, chemin des Carrés
EPSM de la Vallée de l'Arve                                                                                                                     Lot N°02 DEMOLITION / MACONNERIE / GROS OEUVRE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AE234-63E0-4FE8-94EE-25D874B2745B}">
  <dimension ref="B1:F14"/>
  <sheetViews>
    <sheetView workbookViewId="0"/>
  </sheetViews>
  <sheetFormatPr baseColWidth="10" defaultColWidth="11.5703125" defaultRowHeight="15" x14ac:dyDescent="0.25"/>
  <cols>
    <col min="1" max="1" width="11.5703125" style="1"/>
    <col min="2" max="2" width="35.7109375" style="1" customWidth="1"/>
    <col min="3" max="3" width="15.140625" style="1" bestFit="1" customWidth="1"/>
    <col min="4" max="4" width="6.7109375" style="1" customWidth="1"/>
    <col min="5" max="5" width="16.42578125" style="1" bestFit="1" customWidth="1"/>
    <col min="6" max="6" width="16.140625" style="1" bestFit="1" customWidth="1"/>
    <col min="7" max="16384" width="11.5703125" style="1"/>
  </cols>
  <sheetData>
    <row r="1" spans="2:6" x14ac:dyDescent="0.25">
      <c r="B1" s="2" t="s">
        <v>0</v>
      </c>
    </row>
    <row r="2" spans="2:6" x14ac:dyDescent="0.25">
      <c r="B2" s="2" t="s">
        <v>5</v>
      </c>
    </row>
    <row r="3" spans="2:6" x14ac:dyDescent="0.25">
      <c r="B3" s="2" t="s">
        <v>6</v>
      </c>
    </row>
    <row r="5" spans="2:6" x14ac:dyDescent="0.25">
      <c r="B5" s="2" t="s">
        <v>7</v>
      </c>
    </row>
    <row r="6" spans="2:6" x14ac:dyDescent="0.25">
      <c r="B6" s="2" t="s">
        <v>8</v>
      </c>
    </row>
    <row r="7" spans="2:6" x14ac:dyDescent="0.25">
      <c r="B7" s="2"/>
    </row>
    <row r="8" spans="2:6" x14ac:dyDescent="0.25">
      <c r="B8" s="2" t="s">
        <v>9</v>
      </c>
    </row>
    <row r="9" spans="2:6" x14ac:dyDescent="0.25">
      <c r="B9" s="2" t="s">
        <v>10</v>
      </c>
    </row>
    <row r="10" spans="2:6" ht="15.75" thickBot="1" x14ac:dyDescent="0.3"/>
    <row r="11" spans="2:6" ht="15.75" thickBot="1" x14ac:dyDescent="0.3">
      <c r="B11" s="41" t="s">
        <v>11</v>
      </c>
      <c r="C11" s="42" t="s">
        <v>2</v>
      </c>
      <c r="D11" s="42" t="s">
        <v>1</v>
      </c>
      <c r="E11" s="42" t="s">
        <v>3</v>
      </c>
      <c r="F11" s="47" t="s">
        <v>4</v>
      </c>
    </row>
    <row r="12" spans="2:6" ht="30" x14ac:dyDescent="0.25">
      <c r="B12" s="39" t="s">
        <v>12</v>
      </c>
      <c r="C12" s="43">
        <f>'Lot N°02 DEMOLITION - MACONNER'!F64</f>
        <v>0</v>
      </c>
      <c r="D12" s="43">
        <v>20</v>
      </c>
      <c r="E12" s="43">
        <f>(C12*D12)/100</f>
        <v>0</v>
      </c>
      <c r="F12" s="48">
        <f>C12+E12</f>
        <v>0</v>
      </c>
    </row>
    <row r="13" spans="2:6" ht="15.75" thickBot="1" x14ac:dyDescent="0.3">
      <c r="B13" s="40"/>
      <c r="C13" s="44"/>
      <c r="D13" s="44"/>
      <c r="E13" s="44"/>
      <c r="F13" s="49"/>
    </row>
    <row r="14" spans="2:6" ht="15.75" thickBot="1" x14ac:dyDescent="0.3">
      <c r="B14" s="41" t="s">
        <v>13</v>
      </c>
      <c r="C14" s="45">
        <f>SUBTOTAL(109,C12:C13)</f>
        <v>0</v>
      </c>
      <c r="D14" s="46"/>
      <c r="E14" s="45">
        <f>SUBTOTAL(109,E12:E13)</f>
        <v>0</v>
      </c>
      <c r="F14" s="50">
        <f>SUBTOTAL(109,F12:F13)</f>
        <v>0</v>
      </c>
    </row>
  </sheetData>
  <sheetProtection algorithmName="SHA-512" hashValue="xEUlC7WsYhP/dyfYlyBA/QjDbj6zaOLertM1Nd176qhcrunp8Lgog8QBHEpHaigrTG2WSKa0imQK6n1zlt7+2g==" saltValue="wRX7N8G5/UNRlPcCkY1mdQ==" spinCount="100000" sheet="1" objects="1" scenarios="1" formatCells="0" formatColumns="0" formatRows="0"/>
  <pageMargins left="0.39370078740157477" right="0.31496062992125989" top="0.39370078740157477" bottom="0.39370078740157477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D8A7B-B37A-43D4-A290-8029746B8752}">
  <dimension ref="A1"/>
  <sheetViews>
    <sheetView workbookViewId="0">
      <selection sqref="A1:XFD1048576"/>
    </sheetView>
  </sheetViews>
  <sheetFormatPr baseColWidth="10" defaultColWidth="11.5703125" defaultRowHeight="15" x14ac:dyDescent="0.25"/>
  <cols>
    <col min="1" max="16384" width="11.5703125" style="1"/>
  </cols>
  <sheetData/>
  <printOptions horizontalCentered="1"/>
  <pageMargins left="0" right="0" top="0" bottom="0" header="0" footer="0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984E5-C2B1-42D7-9B73-939B62861C77}">
  <sheetPr>
    <pageSetUpPr fitToPage="1"/>
  </sheetPr>
  <dimension ref="A1:ZZ66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ColWidth="11.5703125" defaultRowHeight="15" x14ac:dyDescent="0.25"/>
  <cols>
    <col min="1" max="1" width="9.7109375" style="4" customWidth="1"/>
    <col min="2" max="2" width="51.28515625" style="4" customWidth="1"/>
    <col min="3" max="3" width="4.7109375" style="1" customWidth="1"/>
    <col min="4" max="5" width="10.7109375" style="1" customWidth="1"/>
    <col min="6" max="6" width="11.7109375" style="1" customWidth="1"/>
    <col min="7" max="16384" width="11.5703125" style="1"/>
  </cols>
  <sheetData>
    <row r="1" spans="1:702" ht="60.6" customHeight="1" x14ac:dyDescent="0.25">
      <c r="A1" s="51"/>
      <c r="B1" s="52"/>
      <c r="C1" s="52"/>
      <c r="D1" s="52"/>
      <c r="E1" s="52"/>
      <c r="F1" s="53"/>
    </row>
    <row r="2" spans="1:702" x14ac:dyDescent="0.25">
      <c r="A2" s="5"/>
      <c r="B2" s="6"/>
      <c r="C2" s="7" t="s">
        <v>14</v>
      </c>
      <c r="D2" s="8" t="s">
        <v>15</v>
      </c>
      <c r="E2" s="8" t="s">
        <v>16</v>
      </c>
      <c r="F2" s="9" t="s">
        <v>17</v>
      </c>
    </row>
    <row r="3" spans="1:702" x14ac:dyDescent="0.25">
      <c r="A3" s="10"/>
      <c r="C3" s="13"/>
      <c r="D3" s="14"/>
      <c r="E3" s="14"/>
      <c r="F3" s="19"/>
    </row>
    <row r="4" spans="1:702" x14ac:dyDescent="0.25">
      <c r="A4" s="32"/>
      <c r="B4" s="22" t="s">
        <v>20</v>
      </c>
      <c r="C4" s="13"/>
      <c r="D4" s="14"/>
      <c r="E4" s="14"/>
      <c r="F4" s="19"/>
      <c r="ZY4" s="1" t="s">
        <v>18</v>
      </c>
      <c r="ZZ4" s="4" t="s">
        <v>19</v>
      </c>
    </row>
    <row r="5" spans="1:702" ht="30" x14ac:dyDescent="0.25">
      <c r="A5" s="33" t="s">
        <v>22</v>
      </c>
      <c r="B5" s="11" t="s">
        <v>23</v>
      </c>
      <c r="C5" s="13"/>
      <c r="D5" s="14"/>
      <c r="E5" s="14"/>
      <c r="F5" s="19"/>
      <c r="ZY5" s="1" t="s">
        <v>21</v>
      </c>
      <c r="ZZ5" s="4"/>
    </row>
    <row r="6" spans="1:702" x14ac:dyDescent="0.25">
      <c r="A6" s="32" t="s">
        <v>25</v>
      </c>
      <c r="B6" s="23" t="s">
        <v>26</v>
      </c>
      <c r="C6" s="13"/>
      <c r="D6" s="14"/>
      <c r="E6" s="14"/>
      <c r="F6" s="19"/>
      <c r="ZY6" s="1" t="s">
        <v>24</v>
      </c>
      <c r="ZZ6" s="4"/>
    </row>
    <row r="7" spans="1:702" x14ac:dyDescent="0.25">
      <c r="A7" s="32" t="s">
        <v>28</v>
      </c>
      <c r="B7" s="24" t="s">
        <v>29</v>
      </c>
      <c r="C7" s="13"/>
      <c r="D7" s="14"/>
      <c r="E7" s="14"/>
      <c r="F7" s="19"/>
      <c r="ZY7" s="1" t="s">
        <v>27</v>
      </c>
      <c r="ZZ7" s="4"/>
    </row>
    <row r="8" spans="1:702" x14ac:dyDescent="0.25">
      <c r="A8" s="32" t="s">
        <v>31</v>
      </c>
      <c r="B8" s="25" t="s">
        <v>32</v>
      </c>
      <c r="C8" s="13"/>
      <c r="D8" s="14"/>
      <c r="E8" s="14"/>
      <c r="F8" s="19"/>
      <c r="ZY8" s="1" t="s">
        <v>30</v>
      </c>
      <c r="ZZ8" s="4"/>
    </row>
    <row r="9" spans="1:702" x14ac:dyDescent="0.25">
      <c r="A9" s="34" t="s">
        <v>33</v>
      </c>
      <c r="B9" s="26" t="s">
        <v>37</v>
      </c>
      <c r="C9" s="13" t="s">
        <v>34</v>
      </c>
      <c r="D9" s="15">
        <v>1</v>
      </c>
      <c r="E9" s="18"/>
      <c r="F9" s="20">
        <f>ROUND(D9*E9,2)</f>
        <v>0</v>
      </c>
      <c r="ZY9" s="1" t="s">
        <v>35</v>
      </c>
      <c r="ZZ9" s="4" t="s">
        <v>36</v>
      </c>
    </row>
    <row r="10" spans="1:702" x14ac:dyDescent="0.25">
      <c r="A10" s="36"/>
      <c r="B10" s="27" t="s">
        <v>38</v>
      </c>
      <c r="C10" s="13"/>
      <c r="D10" s="14"/>
      <c r="E10" s="14"/>
      <c r="F10" s="19"/>
    </row>
    <row r="11" spans="1:702" x14ac:dyDescent="0.25">
      <c r="A11" s="36"/>
      <c r="B11" s="27" t="s">
        <v>39</v>
      </c>
      <c r="C11" s="13"/>
      <c r="D11" s="14"/>
      <c r="E11" s="14"/>
      <c r="F11" s="19"/>
    </row>
    <row r="12" spans="1:702" x14ac:dyDescent="0.25">
      <c r="A12" s="36"/>
      <c r="B12" s="27" t="s">
        <v>40</v>
      </c>
      <c r="C12" s="13"/>
      <c r="D12" s="14"/>
      <c r="E12" s="14"/>
      <c r="F12" s="19"/>
    </row>
    <row r="13" spans="1:702" x14ac:dyDescent="0.25">
      <c r="A13" s="36"/>
      <c r="B13" s="27" t="s">
        <v>41</v>
      </c>
      <c r="C13" s="13"/>
      <c r="D13" s="14"/>
      <c r="E13" s="14"/>
      <c r="F13" s="19"/>
    </row>
    <row r="14" spans="1:702" x14ac:dyDescent="0.25">
      <c r="A14" s="36"/>
      <c r="B14" s="27" t="s">
        <v>42</v>
      </c>
      <c r="C14" s="13"/>
      <c r="D14" s="14"/>
      <c r="E14" s="14"/>
      <c r="F14" s="19"/>
    </row>
    <row r="15" spans="1:702" x14ac:dyDescent="0.25">
      <c r="A15" s="36"/>
      <c r="B15" s="27" t="s">
        <v>43</v>
      </c>
      <c r="C15" s="13"/>
      <c r="D15" s="14"/>
      <c r="E15" s="14"/>
      <c r="F15" s="19"/>
    </row>
    <row r="16" spans="1:702" x14ac:dyDescent="0.25">
      <c r="A16" s="36"/>
      <c r="C16" s="13"/>
      <c r="D16" s="14"/>
      <c r="E16" s="14"/>
      <c r="F16" s="19"/>
    </row>
    <row r="17" spans="1:702" ht="25.5" x14ac:dyDescent="0.25">
      <c r="A17" s="35"/>
      <c r="B17" s="12" t="s">
        <v>45</v>
      </c>
      <c r="C17" s="13"/>
      <c r="D17" s="14"/>
      <c r="E17" s="14"/>
      <c r="F17" s="21">
        <f>SUBTOTAL(109,F7:F16)</f>
        <v>0</v>
      </c>
      <c r="ZY17" s="1" t="s">
        <v>44</v>
      </c>
    </row>
    <row r="18" spans="1:702" x14ac:dyDescent="0.25">
      <c r="A18" s="36"/>
      <c r="C18" s="13"/>
      <c r="D18" s="14"/>
      <c r="E18" s="14"/>
      <c r="F18" s="19"/>
    </row>
    <row r="19" spans="1:702" x14ac:dyDescent="0.25">
      <c r="A19" s="33" t="s">
        <v>46</v>
      </c>
      <c r="B19" s="11" t="s">
        <v>47</v>
      </c>
      <c r="C19" s="13"/>
      <c r="D19" s="14"/>
      <c r="E19" s="14"/>
      <c r="F19" s="19"/>
      <c r="ZY19" s="1" t="s">
        <v>21</v>
      </c>
      <c r="ZZ19" s="4"/>
    </row>
    <row r="20" spans="1:702" x14ac:dyDescent="0.25">
      <c r="A20" s="32" t="s">
        <v>48</v>
      </c>
      <c r="B20" s="23" t="s">
        <v>49</v>
      </c>
      <c r="C20" s="13"/>
      <c r="D20" s="14"/>
      <c r="E20" s="14"/>
      <c r="F20" s="19"/>
      <c r="ZY20" s="1" t="s">
        <v>24</v>
      </c>
      <c r="ZZ20" s="4"/>
    </row>
    <row r="21" spans="1:702" x14ac:dyDescent="0.25">
      <c r="A21" s="32" t="s">
        <v>50</v>
      </c>
      <c r="B21" s="24" t="s">
        <v>51</v>
      </c>
      <c r="C21" s="13"/>
      <c r="D21" s="14"/>
      <c r="E21" s="14"/>
      <c r="F21" s="19"/>
      <c r="ZY21" s="1" t="s">
        <v>27</v>
      </c>
      <c r="ZZ21" s="4"/>
    </row>
    <row r="22" spans="1:702" x14ac:dyDescent="0.25">
      <c r="A22" s="34" t="s">
        <v>52</v>
      </c>
      <c r="B22" s="26" t="s">
        <v>55</v>
      </c>
      <c r="C22" s="13" t="s">
        <v>53</v>
      </c>
      <c r="D22" s="16">
        <v>1.96</v>
      </c>
      <c r="E22" s="18"/>
      <c r="F22" s="20">
        <f>ROUND(D22*E22,2)</f>
        <v>0</v>
      </c>
      <c r="ZY22" s="1" t="s">
        <v>35</v>
      </c>
      <c r="ZZ22" s="4" t="s">
        <v>54</v>
      </c>
    </row>
    <row r="23" spans="1:702" ht="38.25" x14ac:dyDescent="0.25">
      <c r="A23" s="36"/>
      <c r="B23" s="27" t="s">
        <v>56</v>
      </c>
      <c r="C23" s="13"/>
      <c r="D23" s="14"/>
      <c r="E23" s="14"/>
      <c r="F23" s="19"/>
    </row>
    <row r="24" spans="1:702" x14ac:dyDescent="0.25">
      <c r="A24" s="36"/>
      <c r="B24" s="27" t="s">
        <v>57</v>
      </c>
      <c r="C24" s="13"/>
      <c r="D24" s="14"/>
      <c r="E24" s="14"/>
      <c r="F24" s="19"/>
    </row>
    <row r="25" spans="1:702" x14ac:dyDescent="0.25">
      <c r="A25" s="36"/>
      <c r="C25" s="13"/>
      <c r="D25" s="14"/>
      <c r="E25" s="14"/>
      <c r="F25" s="19"/>
    </row>
    <row r="26" spans="1:702" x14ac:dyDescent="0.25">
      <c r="A26" s="35"/>
      <c r="B26" s="12" t="s">
        <v>58</v>
      </c>
      <c r="C26" s="13"/>
      <c r="D26" s="14"/>
      <c r="E26" s="14"/>
      <c r="F26" s="21">
        <f>SUBTOTAL(109,F21:F25)</f>
        <v>0</v>
      </c>
      <c r="ZY26" s="1" t="s">
        <v>44</v>
      </c>
    </row>
    <row r="27" spans="1:702" x14ac:dyDescent="0.25">
      <c r="A27" s="36"/>
      <c r="C27" s="13"/>
      <c r="D27" s="14"/>
      <c r="E27" s="14"/>
      <c r="F27" s="19"/>
    </row>
    <row r="28" spans="1:702" x14ac:dyDescent="0.25">
      <c r="A28" s="33" t="s">
        <v>59</v>
      </c>
      <c r="B28" s="11" t="s">
        <v>60</v>
      </c>
      <c r="C28" s="13"/>
      <c r="D28" s="14"/>
      <c r="E28" s="14"/>
      <c r="F28" s="19"/>
      <c r="ZY28" s="1" t="s">
        <v>21</v>
      </c>
      <c r="ZZ28" s="4"/>
    </row>
    <row r="29" spans="1:702" x14ac:dyDescent="0.25">
      <c r="A29" s="32" t="s">
        <v>61</v>
      </c>
      <c r="B29" s="23" t="s">
        <v>62</v>
      </c>
      <c r="C29" s="13"/>
      <c r="D29" s="14"/>
      <c r="E29" s="14"/>
      <c r="F29" s="19"/>
      <c r="ZY29" s="1" t="s">
        <v>24</v>
      </c>
      <c r="ZZ29" s="4"/>
    </row>
    <row r="30" spans="1:702" x14ac:dyDescent="0.25">
      <c r="A30" s="32" t="s">
        <v>63</v>
      </c>
      <c r="B30" s="24" t="s">
        <v>64</v>
      </c>
      <c r="C30" s="13"/>
      <c r="D30" s="14"/>
      <c r="E30" s="14"/>
      <c r="F30" s="19"/>
      <c r="ZY30" s="1" t="s">
        <v>27</v>
      </c>
      <c r="ZZ30" s="4"/>
    </row>
    <row r="31" spans="1:702" x14ac:dyDescent="0.25">
      <c r="A31" s="34" t="s">
        <v>65</v>
      </c>
      <c r="B31" s="26" t="s">
        <v>67</v>
      </c>
      <c r="C31" s="13" t="s">
        <v>53</v>
      </c>
      <c r="D31" s="16">
        <v>1.1759999999999999</v>
      </c>
      <c r="E31" s="18"/>
      <c r="F31" s="20">
        <f>ROUND(D31*E31,2)</f>
        <v>0</v>
      </c>
      <c r="ZY31" s="1" t="s">
        <v>35</v>
      </c>
      <c r="ZZ31" s="4" t="s">
        <v>66</v>
      </c>
    </row>
    <row r="32" spans="1:702" ht="25.5" x14ac:dyDescent="0.25">
      <c r="A32" s="36"/>
      <c r="B32" s="27" t="s">
        <v>68</v>
      </c>
      <c r="C32" s="13"/>
      <c r="D32" s="14"/>
      <c r="E32" s="14"/>
      <c r="F32" s="19"/>
    </row>
    <row r="33" spans="1:702" ht="25.5" x14ac:dyDescent="0.25">
      <c r="A33" s="36"/>
      <c r="B33" s="27" t="s">
        <v>69</v>
      </c>
      <c r="C33" s="13"/>
      <c r="D33" s="14"/>
      <c r="E33" s="14"/>
      <c r="F33" s="19"/>
    </row>
    <row r="34" spans="1:702" x14ac:dyDescent="0.25">
      <c r="A34" s="32" t="s">
        <v>70</v>
      </c>
      <c r="B34" s="23" t="s">
        <v>71</v>
      </c>
      <c r="C34" s="13"/>
      <c r="D34" s="14"/>
      <c r="E34" s="14"/>
      <c r="F34" s="19"/>
      <c r="ZY34" s="1" t="s">
        <v>24</v>
      </c>
      <c r="ZZ34" s="4"/>
    </row>
    <row r="35" spans="1:702" x14ac:dyDescent="0.25">
      <c r="A35" s="32" t="s">
        <v>72</v>
      </c>
      <c r="B35" s="24" t="s">
        <v>64</v>
      </c>
      <c r="C35" s="13"/>
      <c r="D35" s="14"/>
      <c r="E35" s="14"/>
      <c r="F35" s="19"/>
      <c r="ZY35" s="1" t="s">
        <v>27</v>
      </c>
      <c r="ZZ35" s="4"/>
    </row>
    <row r="36" spans="1:702" x14ac:dyDescent="0.25">
      <c r="A36" s="34" t="s">
        <v>73</v>
      </c>
      <c r="B36" s="26" t="s">
        <v>75</v>
      </c>
      <c r="C36" s="13" t="s">
        <v>53</v>
      </c>
      <c r="D36" s="16">
        <v>0.58799999999999997</v>
      </c>
      <c r="E36" s="18"/>
      <c r="F36" s="20">
        <f>ROUND(D36*E36,2)</f>
        <v>0</v>
      </c>
      <c r="ZY36" s="1" t="s">
        <v>35</v>
      </c>
      <c r="ZZ36" s="4" t="s">
        <v>74</v>
      </c>
    </row>
    <row r="37" spans="1:702" ht="25.5" x14ac:dyDescent="0.25">
      <c r="A37" s="36"/>
      <c r="B37" s="27" t="s">
        <v>76</v>
      </c>
      <c r="C37" s="13"/>
      <c r="D37" s="14"/>
      <c r="E37" s="14"/>
      <c r="F37" s="19"/>
    </row>
    <row r="38" spans="1:702" x14ac:dyDescent="0.25">
      <c r="A38" s="36"/>
      <c r="B38" s="27" t="s">
        <v>57</v>
      </c>
      <c r="C38" s="13"/>
      <c r="D38" s="14"/>
      <c r="E38" s="14"/>
      <c r="F38" s="19"/>
    </row>
    <row r="39" spans="1:702" x14ac:dyDescent="0.25">
      <c r="A39" s="32" t="s">
        <v>77</v>
      </c>
      <c r="B39" s="24" t="s">
        <v>78</v>
      </c>
      <c r="C39" s="13"/>
      <c r="D39" s="14"/>
      <c r="E39" s="14"/>
      <c r="F39" s="19"/>
      <c r="ZY39" s="1" t="s">
        <v>27</v>
      </c>
      <c r="ZZ39" s="4"/>
    </row>
    <row r="40" spans="1:702" x14ac:dyDescent="0.25">
      <c r="A40" s="34" t="s">
        <v>79</v>
      </c>
      <c r="B40" s="26" t="s">
        <v>82</v>
      </c>
      <c r="C40" s="13" t="s">
        <v>80</v>
      </c>
      <c r="D40" s="15">
        <v>29</v>
      </c>
      <c r="E40" s="18"/>
      <c r="F40" s="20">
        <f>ROUND(D40*E40,2)</f>
        <v>0</v>
      </c>
      <c r="ZY40" s="1" t="s">
        <v>35</v>
      </c>
      <c r="ZZ40" s="4" t="s">
        <v>81</v>
      </c>
    </row>
    <row r="41" spans="1:702" ht="25.5" x14ac:dyDescent="0.25">
      <c r="A41" s="36"/>
      <c r="B41" s="27" t="s">
        <v>83</v>
      </c>
      <c r="C41" s="13"/>
      <c r="D41" s="14"/>
      <c r="E41" s="14"/>
      <c r="F41" s="19"/>
    </row>
    <row r="42" spans="1:702" x14ac:dyDescent="0.25">
      <c r="A42" s="36"/>
      <c r="C42" s="13"/>
      <c r="D42" s="14"/>
      <c r="E42" s="14"/>
      <c r="F42" s="19"/>
    </row>
    <row r="43" spans="1:702" x14ac:dyDescent="0.25">
      <c r="A43" s="35"/>
      <c r="B43" s="12" t="s">
        <v>84</v>
      </c>
      <c r="C43" s="13"/>
      <c r="D43" s="14"/>
      <c r="E43" s="14"/>
      <c r="F43" s="21">
        <f>SUBTOTAL(109,F30:F42)</f>
        <v>0</v>
      </c>
      <c r="ZY43" s="1" t="s">
        <v>44</v>
      </c>
    </row>
    <row r="44" spans="1:702" x14ac:dyDescent="0.25">
      <c r="A44" s="36"/>
      <c r="C44" s="13"/>
      <c r="D44" s="14"/>
      <c r="E44" s="14"/>
      <c r="F44" s="19"/>
    </row>
    <row r="45" spans="1:702" x14ac:dyDescent="0.25">
      <c r="A45" s="33" t="s">
        <v>85</v>
      </c>
      <c r="B45" s="11" t="s">
        <v>86</v>
      </c>
      <c r="C45" s="13"/>
      <c r="D45" s="14"/>
      <c r="E45" s="14"/>
      <c r="F45" s="19"/>
      <c r="ZY45" s="1" t="s">
        <v>21</v>
      </c>
      <c r="ZZ45" s="4"/>
    </row>
    <row r="46" spans="1:702" x14ac:dyDescent="0.25">
      <c r="A46" s="32" t="s">
        <v>87</v>
      </c>
      <c r="B46" s="23" t="s">
        <v>88</v>
      </c>
      <c r="C46" s="13"/>
      <c r="D46" s="14"/>
      <c r="E46" s="14"/>
      <c r="F46" s="19"/>
      <c r="ZY46" s="1" t="s">
        <v>24</v>
      </c>
      <c r="ZZ46" s="4"/>
    </row>
    <row r="47" spans="1:702" x14ac:dyDescent="0.25">
      <c r="A47" s="32" t="s">
        <v>89</v>
      </c>
      <c r="B47" s="24" t="s">
        <v>90</v>
      </c>
      <c r="C47" s="13"/>
      <c r="D47" s="14"/>
      <c r="E47" s="14"/>
      <c r="F47" s="19"/>
      <c r="ZY47" s="1" t="s">
        <v>27</v>
      </c>
      <c r="ZZ47" s="4"/>
    </row>
    <row r="48" spans="1:702" x14ac:dyDescent="0.25">
      <c r="A48" s="34" t="s">
        <v>91</v>
      </c>
      <c r="B48" s="26" t="s">
        <v>94</v>
      </c>
      <c r="C48" s="13" t="s">
        <v>92</v>
      </c>
      <c r="D48" s="17">
        <v>1.92</v>
      </c>
      <c r="E48" s="18"/>
      <c r="F48" s="20">
        <f>ROUND(D48*E48,2)</f>
        <v>0</v>
      </c>
      <c r="ZY48" s="1" t="s">
        <v>35</v>
      </c>
      <c r="ZZ48" s="4" t="s">
        <v>93</v>
      </c>
    </row>
    <row r="49" spans="1:702" x14ac:dyDescent="0.25">
      <c r="A49" s="36"/>
      <c r="B49" s="27" t="s">
        <v>95</v>
      </c>
      <c r="C49" s="13"/>
      <c r="D49" s="14"/>
      <c r="E49" s="14"/>
      <c r="F49" s="19"/>
    </row>
    <row r="50" spans="1:702" x14ac:dyDescent="0.25">
      <c r="A50" s="36"/>
      <c r="B50" s="27" t="s">
        <v>96</v>
      </c>
      <c r="C50" s="13"/>
      <c r="D50" s="14"/>
      <c r="E50" s="14"/>
      <c r="F50" s="19"/>
    </row>
    <row r="51" spans="1:702" x14ac:dyDescent="0.25">
      <c r="A51" s="32" t="s">
        <v>97</v>
      </c>
      <c r="B51" s="24" t="s">
        <v>78</v>
      </c>
      <c r="C51" s="13"/>
      <c r="D51" s="14"/>
      <c r="E51" s="14"/>
      <c r="F51" s="19"/>
      <c r="ZY51" s="1" t="s">
        <v>27</v>
      </c>
      <c r="ZZ51" s="4"/>
    </row>
    <row r="52" spans="1:702" x14ac:dyDescent="0.25">
      <c r="A52" s="34" t="s">
        <v>98</v>
      </c>
      <c r="B52" s="26" t="s">
        <v>82</v>
      </c>
      <c r="C52" s="13" t="s">
        <v>80</v>
      </c>
      <c r="D52" s="15">
        <v>5</v>
      </c>
      <c r="E52" s="18"/>
      <c r="F52" s="20">
        <f>ROUND(D52*E52,2)</f>
        <v>0</v>
      </c>
      <c r="ZY52" s="1" t="s">
        <v>35</v>
      </c>
      <c r="ZZ52" s="4" t="s">
        <v>99</v>
      </c>
    </row>
    <row r="53" spans="1:702" x14ac:dyDescent="0.25">
      <c r="A53" s="36"/>
      <c r="B53" s="27" t="s">
        <v>100</v>
      </c>
      <c r="C53" s="13"/>
      <c r="D53" s="14"/>
      <c r="E53" s="14"/>
      <c r="F53" s="19"/>
    </row>
    <row r="54" spans="1:702" x14ac:dyDescent="0.25">
      <c r="A54" s="36"/>
      <c r="B54" s="27" t="s">
        <v>96</v>
      </c>
      <c r="C54" s="13"/>
      <c r="D54" s="14"/>
      <c r="E54" s="14"/>
      <c r="F54" s="19"/>
    </row>
    <row r="55" spans="1:702" x14ac:dyDescent="0.25">
      <c r="A55" s="32" t="s">
        <v>101</v>
      </c>
      <c r="B55" s="24" t="s">
        <v>64</v>
      </c>
      <c r="C55" s="13"/>
      <c r="D55" s="14"/>
      <c r="E55" s="14"/>
      <c r="F55" s="19"/>
      <c r="ZY55" s="1" t="s">
        <v>27</v>
      </c>
      <c r="ZZ55" s="4"/>
    </row>
    <row r="56" spans="1:702" x14ac:dyDescent="0.25">
      <c r="A56" s="34" t="s">
        <v>102</v>
      </c>
      <c r="B56" s="26" t="s">
        <v>104</v>
      </c>
      <c r="C56" s="13" t="s">
        <v>53</v>
      </c>
      <c r="D56" s="16">
        <v>9.6000000000000002E-2</v>
      </c>
      <c r="E56" s="18"/>
      <c r="F56" s="20">
        <f>ROUND(D56*E56,2)</f>
        <v>0</v>
      </c>
      <c r="ZY56" s="1" t="s">
        <v>35</v>
      </c>
      <c r="ZZ56" s="4" t="s">
        <v>103</v>
      </c>
    </row>
    <row r="57" spans="1:702" x14ac:dyDescent="0.25">
      <c r="A57" s="36"/>
      <c r="B57" s="27" t="s">
        <v>105</v>
      </c>
      <c r="C57" s="13"/>
      <c r="D57" s="14"/>
      <c r="E57" s="14"/>
      <c r="F57" s="19"/>
    </row>
    <row r="58" spans="1:702" x14ac:dyDescent="0.25">
      <c r="A58" s="36"/>
      <c r="B58" s="27" t="s">
        <v>96</v>
      </c>
      <c r="C58" s="13"/>
      <c r="D58" s="14"/>
      <c r="E58" s="14"/>
      <c r="F58" s="19"/>
    </row>
    <row r="59" spans="1:702" x14ac:dyDescent="0.25">
      <c r="A59" s="36"/>
      <c r="C59" s="13"/>
      <c r="D59" s="14"/>
      <c r="E59" s="14"/>
      <c r="F59" s="19"/>
    </row>
    <row r="60" spans="1:702" x14ac:dyDescent="0.25">
      <c r="A60" s="35"/>
      <c r="B60" s="12" t="s">
        <v>106</v>
      </c>
      <c r="C60" s="13"/>
      <c r="D60" s="14"/>
      <c r="E60" s="14"/>
      <c r="F60" s="21">
        <f>SUBTOTAL(109,F47:F59)</f>
        <v>0</v>
      </c>
      <c r="ZY60" s="1" t="s">
        <v>44</v>
      </c>
    </row>
    <row r="61" spans="1:702" x14ac:dyDescent="0.25">
      <c r="A61" s="36"/>
      <c r="C61" s="13"/>
      <c r="D61" s="14"/>
      <c r="E61" s="14"/>
      <c r="F61" s="19"/>
    </row>
    <row r="62" spans="1:702" x14ac:dyDescent="0.25">
      <c r="A62" s="37"/>
      <c r="B62" s="28"/>
      <c r="C62" s="29"/>
      <c r="D62" s="30"/>
      <c r="E62" s="30"/>
      <c r="F62" s="31"/>
    </row>
    <row r="64" spans="1:702" x14ac:dyDescent="0.25">
      <c r="B64" s="38" t="s">
        <v>108</v>
      </c>
      <c r="F64" s="3">
        <f>SUBTOTAL(109,F3:F62)</f>
        <v>0</v>
      </c>
      <c r="ZY64" s="1" t="s">
        <v>107</v>
      </c>
    </row>
    <row r="65" spans="2:701" x14ac:dyDescent="0.25">
      <c r="B65" s="2" t="str">
        <f>CONCATENATE("TVA (",'Recap Generale'!D12,"%)")</f>
        <v>TVA (20%)</v>
      </c>
      <c r="F65" s="3">
        <f>(F64*'Recap Generale'!D12)/100</f>
        <v>0</v>
      </c>
      <c r="ZY65" s="1" t="s">
        <v>1</v>
      </c>
    </row>
    <row r="66" spans="2:701" x14ac:dyDescent="0.25">
      <c r="B66" s="38" t="s">
        <v>110</v>
      </c>
      <c r="F66" s="3">
        <f>F64+F65</f>
        <v>0</v>
      </c>
      <c r="ZY66" s="1" t="s">
        <v>109</v>
      </c>
    </row>
  </sheetData>
  <sheetProtection algorithmName="SHA-512" hashValue="O07NG1nZh2FZE4GrlGRrZ8P1oHJFjD4tCF3SQbCg5JdhgRiGlR44Z8QpyQz0NXFdL1Dm047Ikgb+qSyFEBUA4Q==" saltValue="iQ7dWcTxsTZxZstyN0wo8Q==" spinCount="100000" sheet="1" objects="1" scenarios="1" formatCells="0" formatColumns="0" formatRows="0"/>
  <mergeCells count="1">
    <mergeCell ref="A1:F1"/>
  </mergeCells>
  <pageMargins left="0.39370078740157477" right="0.31496062992125989" top="0.39370078740157477" bottom="0.39370078740157477" header="0.3" footer="0.3"/>
  <pageSetup paperSize="9" scale="98" fitToHeight="1000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Recap Generale</vt:lpstr>
      <vt:lpstr>Lot N°02 Page de garde</vt:lpstr>
      <vt:lpstr>Lot N°02 DEMOLITION - MACONNER</vt:lpstr>
      <vt:lpstr>'Lot N°02 DEMOLITION - MACONNER'!Impression_des_titres</vt:lpstr>
      <vt:lpstr>'Lot N°02 DEMOLITION - MACONNER'!Zone_d_impression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 Le Guilcher</dc:creator>
  <cp:lastModifiedBy>SOURA Nabilah</cp:lastModifiedBy>
  <dcterms:created xsi:type="dcterms:W3CDTF">2026-02-02T08:06:51Z</dcterms:created>
  <dcterms:modified xsi:type="dcterms:W3CDTF">2026-02-13T09:43:01Z</dcterms:modified>
</cp:coreProperties>
</file>